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e Director\Website Info\"/>
    </mc:Choice>
  </mc:AlternateContent>
  <xr:revisionPtr revIDLastSave="0" documentId="13_ncr:1_{858D54A3-4056-4FFF-9620-1FC490DF7A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8" i="1" l="1"/>
  <c r="L9" i="1" s="1"/>
  <c r="Q7" i="1"/>
  <c r="Q6" i="1"/>
  <c r="O6" i="1"/>
  <c r="M6" i="1"/>
  <c r="P5" i="1"/>
  <c r="Q5" i="1" s="1"/>
  <c r="N5" i="1"/>
  <c r="N8" i="1" s="1"/>
  <c r="M5" i="1"/>
  <c r="R8" i="1"/>
  <c r="S8" i="1" s="1"/>
  <c r="S7" i="1"/>
  <c r="S6" i="1"/>
  <c r="O8" i="1" l="1"/>
  <c r="O9" i="1" s="1"/>
  <c r="N9" i="1"/>
  <c r="P8" i="1"/>
  <c r="O5" i="1"/>
  <c r="M8" i="1"/>
  <c r="M9" i="1" s="1"/>
  <c r="S5" i="1"/>
  <c r="P9" i="1" l="1"/>
  <c r="Q8" i="1"/>
  <c r="Q9" i="1" s="1"/>
  <c r="R9" i="1"/>
  <c r="S9" i="1" l="1"/>
</calcChain>
</file>

<file path=xl/sharedStrings.xml><?xml version="1.0" encoding="utf-8"?>
<sst xmlns="http://schemas.openxmlformats.org/spreadsheetml/2006/main" count="36" uniqueCount="19">
  <si>
    <r>
      <rPr>
        <b/>
        <sz val="8.5"/>
        <rFont val="Calibri"/>
        <family val="2"/>
      </rPr>
      <t xml:space="preserve">2014
</t>
    </r>
    <r>
      <rPr>
        <b/>
        <i/>
        <sz val="8"/>
        <rFont val="Calibri"/>
        <family val="2"/>
      </rPr>
      <t>Population:        13,206</t>
    </r>
  </si>
  <si>
    <r>
      <rPr>
        <b/>
        <sz val="8.5"/>
        <rFont val="Calibri"/>
        <family val="2"/>
      </rPr>
      <t xml:space="preserve">2015
</t>
    </r>
    <r>
      <rPr>
        <b/>
        <i/>
        <sz val="8"/>
        <rFont val="Calibri"/>
        <family val="2"/>
      </rPr>
      <t>Population:         13,722</t>
    </r>
  </si>
  <si>
    <r>
      <rPr>
        <b/>
        <sz val="8.5"/>
        <rFont val="Calibri"/>
        <family val="2"/>
      </rPr>
      <t xml:space="preserve">2016
</t>
    </r>
    <r>
      <rPr>
        <b/>
        <i/>
        <sz val="8"/>
        <rFont val="Calibri"/>
        <family val="2"/>
      </rPr>
      <t>Population:         13,574</t>
    </r>
  </si>
  <si>
    <r>
      <rPr>
        <b/>
        <sz val="8.5"/>
        <rFont val="Calibri"/>
        <family val="2"/>
      </rPr>
      <t xml:space="preserve">2017
</t>
    </r>
    <r>
      <rPr>
        <b/>
        <i/>
        <sz val="8"/>
        <rFont val="Calibri"/>
        <family val="2"/>
      </rPr>
      <t>Population:         13,333</t>
    </r>
  </si>
  <si>
    <r>
      <rPr>
        <b/>
        <sz val="8.5"/>
        <rFont val="Calibri"/>
        <family val="2"/>
      </rPr>
      <t xml:space="preserve">2019
</t>
    </r>
    <r>
      <rPr>
        <b/>
        <i/>
        <sz val="8"/>
        <rFont val="Calibri"/>
        <family val="2"/>
      </rPr>
      <t>Population:         13,762</t>
    </r>
  </si>
  <si>
    <r>
      <rPr>
        <b/>
        <sz val="8"/>
        <rFont val="Calibri"/>
        <family val="2"/>
      </rPr>
      <t>Principal</t>
    </r>
  </si>
  <si>
    <r>
      <rPr>
        <b/>
        <sz val="8"/>
        <rFont val="Calibri"/>
        <family val="2"/>
      </rPr>
      <t>Per Capita</t>
    </r>
  </si>
  <si>
    <r>
      <rPr>
        <b/>
        <sz val="8"/>
        <rFont val="Calibri"/>
        <family val="2"/>
      </rPr>
      <t>CERTIFICATES OF OBLIGATION</t>
    </r>
  </si>
  <si>
    <r>
      <rPr>
        <sz val="8"/>
        <rFont val="Calibri"/>
        <family val="2"/>
      </rPr>
      <t>Comb Tax &amp; Rev C/O Series 2011</t>
    </r>
  </si>
  <si>
    <r>
      <rPr>
        <sz val="8"/>
        <rFont val="Calibri"/>
        <family val="2"/>
      </rPr>
      <t>Comb Tax &amp; Rev C/O Series 2015</t>
    </r>
  </si>
  <si>
    <r>
      <rPr>
        <sz val="8"/>
        <rFont val="Calibri"/>
        <family val="2"/>
      </rPr>
      <t>$                    -</t>
    </r>
  </si>
  <si>
    <r>
      <rPr>
        <sz val="8"/>
        <rFont val="Calibri"/>
        <family val="2"/>
      </rPr>
      <t>$              -</t>
    </r>
  </si>
  <si>
    <r>
      <rPr>
        <b/>
        <i/>
        <sz val="8"/>
        <rFont val="Calibri"/>
        <family val="2"/>
      </rPr>
      <t>Total Certificates of Obligation</t>
    </r>
  </si>
  <si>
    <r>
      <rPr>
        <b/>
        <i/>
        <sz val="8"/>
        <rFont val="Calibri"/>
        <family val="2"/>
      </rPr>
      <t>TOTAL OUTSTANDING DIRECT DEBT</t>
    </r>
  </si>
  <si>
    <t>CITY OF ANDREWS, TX
Outstanding Direct Debt as of September 30, 2022</t>
  </si>
  <si>
    <r>
      <rPr>
        <b/>
        <sz val="8.5"/>
        <rFont val="Calibri"/>
        <family val="2"/>
      </rPr>
      <t xml:space="preserve">2021
</t>
    </r>
    <r>
      <rPr>
        <b/>
        <i/>
        <sz val="8"/>
        <rFont val="Calibri"/>
        <family val="2"/>
      </rPr>
      <t>Population:         13,483</t>
    </r>
  </si>
  <si>
    <r>
      <rPr>
        <b/>
        <sz val="8.5"/>
        <rFont val="Calibri"/>
        <family val="2"/>
      </rPr>
      <t xml:space="preserve">2020
</t>
    </r>
    <r>
      <rPr>
        <b/>
        <i/>
        <sz val="8"/>
        <rFont val="Calibri"/>
        <family val="2"/>
      </rPr>
      <t>Population:         13,487</t>
    </r>
  </si>
  <si>
    <r>
      <rPr>
        <b/>
        <sz val="8.5"/>
        <rFont val="Calibri"/>
        <family val="2"/>
      </rPr>
      <t xml:space="preserve">2022
</t>
    </r>
    <r>
      <rPr>
        <b/>
        <i/>
        <sz val="8"/>
        <rFont val="Calibri"/>
        <family val="2"/>
      </rPr>
      <t>Population:         14,000</t>
    </r>
  </si>
  <si>
    <r>
      <rPr>
        <b/>
        <sz val="8.5"/>
        <rFont val="Calibri"/>
        <family val="2"/>
      </rPr>
      <t xml:space="preserve">2023
</t>
    </r>
    <r>
      <rPr>
        <b/>
        <i/>
        <sz val="8"/>
        <rFont val="Calibri"/>
        <family val="2"/>
      </rPr>
      <t>Population:         14,000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</si>
</sst>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\$\ #,##0"/>
    <numFmt numFmtId="165" formatCode="\$\ 0"/>
  </numFmts>
  <fonts count="11" x14ac:knownFonts="1">
    <font>
      <sz val="10"/>
      <color rgb="FF000000"/>
      <name val="Times New Roman"/>
      <charset val="204"/>
    </font>
    <font>
      <b/>
      <sz val="8"/>
      <name val="Calibri"/>
    </font>
    <font>
      <sz val="8"/>
      <name val="Calibri"/>
    </font>
    <font>
      <sz val="8"/>
      <color rgb="FF000000"/>
      <name val="Calibri"/>
      <family val="2"/>
    </font>
    <font>
      <b/>
      <i/>
      <sz val="8"/>
      <name val="Calibri"/>
    </font>
    <font>
      <b/>
      <i/>
      <sz val="8"/>
      <color rgb="FF000000"/>
      <name val="Calibri"/>
      <family val="2"/>
    </font>
    <font>
      <b/>
      <sz val="8.5"/>
      <name val="Calibri"/>
      <family val="2"/>
    </font>
    <font>
      <b/>
      <i/>
      <sz val="8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sz val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CD6ED"/>
      </patternFill>
    </fill>
    <fill>
      <patternFill patternType="solid">
        <fgColor rgb="FFDDEBF7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Alignment="1">
      <alignment horizontal="left" vertical="top"/>
    </xf>
    <xf numFmtId="0" fontId="1" fillId="3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wrapText="1"/>
    </xf>
    <xf numFmtId="0" fontId="2" fillId="0" borderId="3" xfId="0" applyFont="1" applyBorder="1" applyAlignment="1">
      <alignment horizontal="left" vertical="top" wrapText="1"/>
    </xf>
    <xf numFmtId="164" fontId="3" fillId="0" borderId="3" xfId="0" applyNumberFormat="1" applyFont="1" applyBorder="1" applyAlignment="1">
      <alignment horizontal="center" vertical="top" shrinkToFit="1"/>
    </xf>
    <xf numFmtId="165" fontId="3" fillId="0" borderId="3" xfId="0" applyNumberFormat="1" applyFont="1" applyBorder="1" applyAlignment="1">
      <alignment horizontal="center" vertical="top" shrinkToFit="1"/>
    </xf>
    <xf numFmtId="165" fontId="3" fillId="0" borderId="3" xfId="0" applyNumberFormat="1" applyFont="1" applyBorder="1" applyAlignment="1">
      <alignment horizontal="left" vertical="top" shrinkToFit="1"/>
    </xf>
    <xf numFmtId="0" fontId="2" fillId="0" borderId="3" xfId="0" applyFont="1" applyBorder="1" applyAlignment="1">
      <alignment horizontal="center" vertical="top" wrapText="1"/>
    </xf>
    <xf numFmtId="0" fontId="4" fillId="3" borderId="3" xfId="0" applyFont="1" applyFill="1" applyBorder="1" applyAlignment="1">
      <alignment horizontal="left" vertical="top" wrapText="1"/>
    </xf>
    <xf numFmtId="164" fontId="5" fillId="3" borderId="3" xfId="0" applyNumberFormat="1" applyFont="1" applyFill="1" applyBorder="1" applyAlignment="1">
      <alignment horizontal="center" vertical="top" shrinkToFit="1"/>
    </xf>
    <xf numFmtId="165" fontId="5" fillId="3" borderId="3" xfId="0" applyNumberFormat="1" applyFont="1" applyFill="1" applyBorder="1" applyAlignment="1">
      <alignment horizontal="center" vertical="top" shrinkToFit="1"/>
    </xf>
    <xf numFmtId="165" fontId="5" fillId="3" borderId="3" xfId="0" applyNumberFormat="1" applyFont="1" applyFill="1" applyBorder="1" applyAlignment="1">
      <alignment horizontal="left" vertical="top" shrinkToFit="1"/>
    </xf>
    <xf numFmtId="0" fontId="4" fillId="2" borderId="3" xfId="0" applyFont="1" applyFill="1" applyBorder="1" applyAlignment="1">
      <alignment horizontal="left" vertical="top" wrapText="1"/>
    </xf>
    <xf numFmtId="164" fontId="5" fillId="2" borderId="3" xfId="0" applyNumberFormat="1" applyFont="1" applyFill="1" applyBorder="1" applyAlignment="1">
      <alignment horizontal="center" vertical="top" shrinkToFit="1"/>
    </xf>
    <xf numFmtId="165" fontId="5" fillId="2" borderId="3" xfId="0" applyNumberFormat="1" applyFont="1" applyFill="1" applyBorder="1" applyAlignment="1">
      <alignment horizontal="center" vertical="top" shrinkToFit="1"/>
    </xf>
    <xf numFmtId="165" fontId="5" fillId="2" borderId="3" xfId="0" applyNumberFormat="1" applyFont="1" applyFill="1" applyBorder="1" applyAlignment="1">
      <alignment horizontal="left" vertical="top" shrinkToFit="1"/>
    </xf>
    <xf numFmtId="0" fontId="10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0" fillId="3" borderId="0" xfId="0" applyFill="1" applyAlignment="1">
      <alignment horizontal="center" vertical="top" wrapText="1"/>
    </xf>
    <xf numFmtId="0" fontId="1" fillId="3" borderId="0" xfId="0" applyFont="1" applyFill="1" applyAlignment="1">
      <alignment horizontal="center" vertical="top" wrapText="1"/>
    </xf>
    <xf numFmtId="0" fontId="0" fillId="2" borderId="0" xfId="0" applyFill="1" applyAlignment="1">
      <alignment horizontal="left" wrapText="1"/>
    </xf>
    <xf numFmtId="165" fontId="3" fillId="0" borderId="0" xfId="0" applyNumberFormat="1" applyFont="1" applyAlignment="1">
      <alignment horizontal="center" vertical="top" shrinkToFit="1"/>
    </xf>
    <xf numFmtId="165" fontId="5" fillId="3" borderId="0" xfId="0" applyNumberFormat="1" applyFont="1" applyFill="1" applyAlignment="1">
      <alignment horizontal="center" vertical="top" shrinkToFit="1"/>
    </xf>
    <xf numFmtId="165" fontId="5" fillId="2" borderId="0" xfId="0" applyNumberFormat="1" applyFont="1" applyFill="1" applyAlignment="1">
      <alignment horizontal="center" vertical="top" shrinkToFit="1"/>
    </xf>
    <xf numFmtId="0" fontId="10" fillId="3" borderId="6" xfId="0" applyFont="1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 vertical="top" wrapText="1"/>
    </xf>
    <xf numFmtId="0" fontId="6" fillId="2" borderId="2" xfId="0" applyFont="1" applyFill="1" applyBorder="1" applyAlignment="1">
      <alignment horizontal="center" vertical="top" wrapText="1"/>
    </xf>
    <xf numFmtId="0" fontId="0" fillId="3" borderId="4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6" xfId="0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9"/>
  <sheetViews>
    <sheetView tabSelected="1" workbookViewId="0">
      <selection activeCell="S5" sqref="S5"/>
    </sheetView>
  </sheetViews>
  <sheetFormatPr defaultRowHeight="12.75" x14ac:dyDescent="0.2"/>
  <cols>
    <col min="1" max="1" width="31.33203125" customWidth="1"/>
    <col min="2" max="2" width="10.5" hidden="1" customWidth="1"/>
    <col min="3" max="3" width="9.33203125" hidden="1" customWidth="1"/>
    <col min="4" max="4" width="12.6640625" hidden="1" customWidth="1"/>
    <col min="5" max="5" width="9.33203125" hidden="1" customWidth="1"/>
    <col min="6" max="6" width="12.6640625" hidden="1" customWidth="1"/>
    <col min="7" max="7" width="9.33203125" hidden="1" customWidth="1"/>
    <col min="8" max="8" width="11.5" hidden="1" customWidth="1"/>
    <col min="9" max="9" width="9.33203125" hidden="1" customWidth="1"/>
    <col min="10" max="10" width="12.6640625" customWidth="1"/>
    <col min="11" max="11" width="9.33203125" customWidth="1"/>
    <col min="12" max="12" width="12.6640625" customWidth="1"/>
    <col min="13" max="13" width="9.33203125" customWidth="1"/>
    <col min="14" max="14" width="12.6640625" customWidth="1"/>
    <col min="15" max="15" width="9.33203125" customWidth="1"/>
    <col min="16" max="16" width="12.6640625" customWidth="1"/>
    <col min="17" max="17" width="9.33203125" customWidth="1"/>
    <col min="18" max="18" width="12.6640625" customWidth="1"/>
    <col min="19" max="20" width="9.33203125" customWidth="1"/>
  </cols>
  <sheetData>
    <row r="1" spans="1:20" ht="25.5" customHeight="1" x14ac:dyDescent="0.2">
      <c r="A1" s="30" t="s">
        <v>14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21"/>
      <c r="Q1" s="21"/>
      <c r="R1" s="21"/>
      <c r="S1" s="21"/>
      <c r="T1" s="21"/>
    </row>
    <row r="2" spans="1:20" ht="24.75" customHeight="1" x14ac:dyDescent="0.2">
      <c r="A2" s="32"/>
      <c r="B2" s="34" t="s">
        <v>0</v>
      </c>
      <c r="C2" s="29"/>
      <c r="D2" s="34" t="s">
        <v>1</v>
      </c>
      <c r="E2" s="29"/>
      <c r="F2" s="34" t="s">
        <v>2</v>
      </c>
      <c r="G2" s="29"/>
      <c r="H2" s="34" t="s">
        <v>3</v>
      </c>
      <c r="I2" s="29"/>
      <c r="J2" s="20" t="s">
        <v>4</v>
      </c>
      <c r="K2" s="19"/>
      <c r="L2" s="18" t="s">
        <v>16</v>
      </c>
      <c r="M2" s="19"/>
      <c r="N2" s="18" t="s">
        <v>15</v>
      </c>
      <c r="O2" s="19"/>
      <c r="P2" s="28" t="s">
        <v>17</v>
      </c>
      <c r="Q2" s="29"/>
      <c r="R2" s="28" t="s">
        <v>18</v>
      </c>
      <c r="S2" s="29"/>
      <c r="T2" s="22"/>
    </row>
    <row r="3" spans="1:20" ht="12" customHeight="1" x14ac:dyDescent="0.2">
      <c r="A3" s="33"/>
      <c r="B3" s="1" t="s">
        <v>5</v>
      </c>
      <c r="C3" s="1" t="s">
        <v>6</v>
      </c>
      <c r="D3" s="1" t="s">
        <v>5</v>
      </c>
      <c r="E3" s="2" t="s">
        <v>6</v>
      </c>
      <c r="F3" s="1" t="s">
        <v>5</v>
      </c>
      <c r="G3" s="1" t="s">
        <v>6</v>
      </c>
      <c r="H3" s="1" t="s">
        <v>5</v>
      </c>
      <c r="I3" s="1" t="s">
        <v>6</v>
      </c>
      <c r="J3" s="1" t="s">
        <v>5</v>
      </c>
      <c r="K3" s="1" t="s">
        <v>6</v>
      </c>
      <c r="L3" s="1" t="s">
        <v>5</v>
      </c>
      <c r="M3" s="1" t="s">
        <v>6</v>
      </c>
      <c r="N3" s="1" t="s">
        <v>5</v>
      </c>
      <c r="O3" s="1" t="s">
        <v>6</v>
      </c>
      <c r="P3" s="1" t="s">
        <v>5</v>
      </c>
      <c r="Q3" s="1" t="s">
        <v>6</v>
      </c>
      <c r="R3" s="1" t="s">
        <v>5</v>
      </c>
      <c r="S3" s="1" t="s">
        <v>6</v>
      </c>
      <c r="T3" s="23"/>
    </row>
    <row r="4" spans="1:20" ht="12" customHeight="1" x14ac:dyDescent="0.2">
      <c r="A4" s="3" t="s">
        <v>7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24"/>
    </row>
    <row r="5" spans="1:20" ht="12" customHeight="1" x14ac:dyDescent="0.2">
      <c r="A5" s="5" t="s">
        <v>8</v>
      </c>
      <c r="B5" s="6">
        <v>5415000</v>
      </c>
      <c r="C5" s="7">
        <v>410</v>
      </c>
      <c r="D5" s="6">
        <v>5070000</v>
      </c>
      <c r="E5" s="8">
        <v>369</v>
      </c>
      <c r="F5" s="6">
        <v>4715000</v>
      </c>
      <c r="G5" s="7">
        <v>347</v>
      </c>
      <c r="H5" s="6">
        <v>4405000</v>
      </c>
      <c r="I5" s="7">
        <v>330</v>
      </c>
      <c r="J5" s="6">
        <v>3850000</v>
      </c>
      <c r="K5" s="7">
        <v>280</v>
      </c>
      <c r="L5" s="6">
        <v>3555000</v>
      </c>
      <c r="M5" s="7">
        <f>L5/13487</f>
        <v>263.58715800400387</v>
      </c>
      <c r="N5" s="6">
        <f>-305000+3555000</f>
        <v>3250000</v>
      </c>
      <c r="O5" s="7">
        <f>N5/13483</f>
        <v>241.0442779796781</v>
      </c>
      <c r="P5" s="6">
        <f>3250000-320000</f>
        <v>2930000</v>
      </c>
      <c r="Q5" s="7">
        <f>P5/14000</f>
        <v>209.28571428571428</v>
      </c>
      <c r="R5" s="6">
        <v>2595000</v>
      </c>
      <c r="S5" s="7">
        <f>R5/14000</f>
        <v>185.35714285714286</v>
      </c>
      <c r="T5" s="25"/>
    </row>
    <row r="6" spans="1:20" ht="12" customHeight="1" x14ac:dyDescent="0.2">
      <c r="A6" s="5" t="s">
        <v>9</v>
      </c>
      <c r="B6" s="9" t="s">
        <v>10</v>
      </c>
      <c r="C6" s="9" t="s">
        <v>11</v>
      </c>
      <c r="D6" s="6">
        <v>8247598</v>
      </c>
      <c r="E6" s="8">
        <v>601</v>
      </c>
      <c r="F6" s="6">
        <v>8239211</v>
      </c>
      <c r="G6" s="7">
        <v>607</v>
      </c>
      <c r="H6" s="6">
        <v>8222347</v>
      </c>
      <c r="I6" s="7">
        <v>617</v>
      </c>
      <c r="J6" s="6">
        <v>8222347</v>
      </c>
      <c r="K6" s="7">
        <v>597</v>
      </c>
      <c r="L6" s="6">
        <v>8000000</v>
      </c>
      <c r="M6" s="7">
        <f>L6/13487</f>
        <v>593.16378735078229</v>
      </c>
      <c r="N6" s="6">
        <v>8000000</v>
      </c>
      <c r="O6" s="7">
        <f>N6/13483</f>
        <v>593.33976118074611</v>
      </c>
      <c r="P6" s="6">
        <v>8000000</v>
      </c>
      <c r="Q6" s="7">
        <f>P6/14000</f>
        <v>571.42857142857144</v>
      </c>
      <c r="R6" s="6">
        <v>8000000</v>
      </c>
      <c r="S6" s="7">
        <f>R6/14000</f>
        <v>571.42857142857144</v>
      </c>
      <c r="T6" s="25"/>
    </row>
    <row r="7" spans="1:20" ht="12" customHeight="1" x14ac:dyDescent="0.2">
      <c r="A7" s="5" t="s">
        <v>9</v>
      </c>
      <c r="B7" s="9"/>
      <c r="C7" s="9"/>
      <c r="D7" s="6"/>
      <c r="E7" s="8"/>
      <c r="F7" s="6"/>
      <c r="G7" s="7"/>
      <c r="H7" s="6"/>
      <c r="I7" s="7"/>
      <c r="J7" s="6">
        <v>0</v>
      </c>
      <c r="K7" s="7">
        <v>0</v>
      </c>
      <c r="L7" s="6">
        <v>0</v>
      </c>
      <c r="M7" s="7">
        <v>0</v>
      </c>
      <c r="N7" s="6">
        <v>0</v>
      </c>
      <c r="O7" s="7">
        <v>0</v>
      </c>
      <c r="P7" s="6">
        <v>5705000</v>
      </c>
      <c r="Q7" s="7">
        <f>P7/14000</f>
        <v>407.5</v>
      </c>
      <c r="R7" s="6">
        <v>5625000</v>
      </c>
      <c r="S7" s="7">
        <f>R7/14000</f>
        <v>401.78571428571428</v>
      </c>
      <c r="T7" s="25"/>
    </row>
    <row r="8" spans="1:20" ht="12" customHeight="1" x14ac:dyDescent="0.2">
      <c r="A8" s="10" t="s">
        <v>12</v>
      </c>
      <c r="B8" s="11">
        <v>5415000</v>
      </c>
      <c r="C8" s="12">
        <v>410</v>
      </c>
      <c r="D8" s="11">
        <v>13317598</v>
      </c>
      <c r="E8" s="13">
        <v>971</v>
      </c>
      <c r="F8" s="11">
        <v>12954211</v>
      </c>
      <c r="G8" s="12">
        <v>954</v>
      </c>
      <c r="H8" s="11">
        <v>12627347</v>
      </c>
      <c r="I8" s="12">
        <v>947</v>
      </c>
      <c r="J8" s="11">
        <v>12072347</v>
      </c>
      <c r="K8" s="12">
        <v>877</v>
      </c>
      <c r="L8" s="11">
        <f>SUM(L5:L6)</f>
        <v>11555000</v>
      </c>
      <c r="M8" s="12">
        <f>L8/13487</f>
        <v>856.75094535478604</v>
      </c>
      <c r="N8" s="11">
        <f>SUM(N5:N6)</f>
        <v>11250000</v>
      </c>
      <c r="O8" s="12">
        <f>N8/13483</f>
        <v>834.38403916042421</v>
      </c>
      <c r="P8" s="11">
        <f>SUM(P5:P7)</f>
        <v>16635000</v>
      </c>
      <c r="Q8" s="12">
        <f>P8/14000</f>
        <v>1188.2142857142858</v>
      </c>
      <c r="R8" s="11">
        <f>SUM(R5:R7)</f>
        <v>16220000</v>
      </c>
      <c r="S8" s="12">
        <f>R8/14000</f>
        <v>1158.5714285714287</v>
      </c>
      <c r="T8" s="26"/>
    </row>
    <row r="9" spans="1:20" ht="12" customHeight="1" x14ac:dyDescent="0.2">
      <c r="A9" s="14" t="s">
        <v>13</v>
      </c>
      <c r="B9" s="15">
        <v>5415000</v>
      </c>
      <c r="C9" s="16">
        <v>410</v>
      </c>
      <c r="D9" s="15">
        <v>13317598</v>
      </c>
      <c r="E9" s="17">
        <v>971</v>
      </c>
      <c r="F9" s="15">
        <v>12954211</v>
      </c>
      <c r="G9" s="16">
        <v>954</v>
      </c>
      <c r="H9" s="15">
        <v>12627347</v>
      </c>
      <c r="I9" s="16">
        <v>947</v>
      </c>
      <c r="J9" s="15">
        <v>12072347</v>
      </c>
      <c r="K9" s="16">
        <v>877</v>
      </c>
      <c r="L9" s="15">
        <f t="shared" ref="L9" si="0">L8</f>
        <v>11555000</v>
      </c>
      <c r="M9" s="16">
        <f t="shared" ref="M9" si="1">M8</f>
        <v>856.75094535478604</v>
      </c>
      <c r="N9" s="15">
        <f t="shared" ref="N9" si="2">N8</f>
        <v>11250000</v>
      </c>
      <c r="O9" s="16">
        <f t="shared" ref="O9" si="3">O8</f>
        <v>834.38403916042421</v>
      </c>
      <c r="P9" s="15">
        <f t="shared" ref="P9" si="4">P8</f>
        <v>16635000</v>
      </c>
      <c r="Q9" s="16">
        <f t="shared" ref="Q9" si="5">Q8</f>
        <v>1188.2142857142858</v>
      </c>
      <c r="R9" s="15">
        <f t="shared" ref="N9:S9" si="6">R8</f>
        <v>16220000</v>
      </c>
      <c r="S9" s="16">
        <f t="shared" si="6"/>
        <v>1158.5714285714287</v>
      </c>
      <c r="T9" s="27"/>
    </row>
  </sheetData>
  <mergeCells count="8">
    <mergeCell ref="P2:Q2"/>
    <mergeCell ref="R2:S2"/>
    <mergeCell ref="A1:O1"/>
    <mergeCell ref="A2:A3"/>
    <mergeCell ref="B2:C2"/>
    <mergeCell ref="D2:E2"/>
    <mergeCell ref="F2:G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Eggleston</dc:creator>
  <cp:lastModifiedBy>Ashton Jones</cp:lastModifiedBy>
  <dcterms:created xsi:type="dcterms:W3CDTF">2021-06-18T16:25:09Z</dcterms:created>
  <dcterms:modified xsi:type="dcterms:W3CDTF">2024-04-10T16:46:11Z</dcterms:modified>
</cp:coreProperties>
</file>